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ochk\Desktop\Documents\New webs\td\files\"/>
    </mc:Choice>
  </mc:AlternateContent>
  <bookViews>
    <workbookView xWindow="0" yWindow="0" windowWidth="1224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6" i="1"/>
  <c r="N8" i="1"/>
  <c r="M8" i="1"/>
  <c r="K8" i="1"/>
  <c r="J8" i="1"/>
  <c r="N6" i="1"/>
  <c r="M6" i="1"/>
  <c r="K6" i="1"/>
  <c r="J6" i="1"/>
  <c r="O8" i="1" l="1"/>
  <c r="O6" i="1"/>
  <c r="U14" i="1"/>
  <c r="U13" i="1"/>
  <c r="U12" i="1"/>
</calcChain>
</file>

<file path=xl/sharedStrings.xml><?xml version="1.0" encoding="utf-8"?>
<sst xmlns="http://schemas.openxmlformats.org/spreadsheetml/2006/main" count="47" uniqueCount="38">
  <si>
    <t>A</t>
  </si>
  <si>
    <t>Na</t>
  </si>
  <si>
    <t>T</t>
  </si>
  <si>
    <t>Seq</t>
  </si>
  <si>
    <t>Bar</t>
  </si>
  <si>
    <t>TC</t>
  </si>
  <si>
    <t>Al</t>
  </si>
  <si>
    <t>Si</t>
  </si>
  <si>
    <t>Ca</t>
  </si>
  <si>
    <t>Total</t>
  </si>
  <si>
    <t>End member compositions</t>
  </si>
  <si>
    <t>Al_pfu_[abh1]</t>
  </si>
  <si>
    <t>Si_pfu_[abh1]</t>
  </si>
  <si>
    <t>x_abh1_[abh1]</t>
  </si>
  <si>
    <t>x_an2_[abh1]</t>
  </si>
  <si>
    <t>x_san2_[abh1]</t>
  </si>
  <si>
    <t>Al_pfu_[san2]</t>
  </si>
  <si>
    <t>Si_pfu_[san2]</t>
  </si>
  <si>
    <t>x_abh1_[san2]</t>
  </si>
  <si>
    <t>x_an2_[san2]</t>
  </si>
  <si>
    <t>x_san2_[san2]</t>
  </si>
  <si>
    <t>K</t>
  </si>
  <si>
    <t>End members in the PLc03 solution model →</t>
  </si>
  <si>
    <t>Feldspar site ↓</t>
  </si>
  <si>
    <t>abh1</t>
  </si>
  <si>
    <t>an2</t>
  </si>
  <si>
    <t>san2</t>
  </si>
  <si>
    <t>Na1</t>
  </si>
  <si>
    <t>Ca1</t>
  </si>
  <si>
    <t>K1</t>
  </si>
  <si>
    <t>Al1Si3</t>
  </si>
  <si>
    <t>Al2Si2</t>
  </si>
  <si>
    <t>Sum</t>
  </si>
  <si>
    <t>Albite</t>
  </si>
  <si>
    <t>Anorthite</t>
  </si>
  <si>
    <t>Sanidine</t>
  </si>
  <si>
    <t>Plagioclase</t>
  </si>
  <si>
    <t>K-feldspar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</si>
</sst>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99FF"/>
      </left>
      <right/>
      <top style="medium">
        <color rgb="FFFF99FF"/>
      </top>
      <bottom/>
      <diagonal/>
    </border>
    <border>
      <left/>
      <right/>
      <top style="medium">
        <color rgb="FFFF99FF"/>
      </top>
      <bottom/>
      <diagonal/>
    </border>
    <border>
      <left/>
      <right style="medium">
        <color rgb="FFFF99FF"/>
      </right>
      <top style="medium">
        <color rgb="FFFF99FF"/>
      </top>
      <bottom/>
      <diagonal/>
    </border>
    <border>
      <left style="medium">
        <color rgb="FFFF99FF"/>
      </left>
      <right/>
      <top/>
      <bottom/>
      <diagonal/>
    </border>
    <border>
      <left/>
      <right style="medium">
        <color rgb="FFFF99FF"/>
      </right>
      <top/>
      <bottom/>
      <diagonal/>
    </border>
    <border>
      <left style="medium">
        <color rgb="FFFF99FF"/>
      </left>
      <right/>
      <top/>
      <bottom style="medium">
        <color rgb="FFFF99FF"/>
      </bottom>
      <diagonal/>
    </border>
    <border>
      <left/>
      <right/>
      <top/>
      <bottom style="medium">
        <color rgb="FFFF99FF"/>
      </bottom>
      <diagonal/>
    </border>
    <border>
      <left/>
      <right style="medium">
        <color rgb="FFFF99FF"/>
      </right>
      <top/>
      <bottom style="medium">
        <color rgb="FFFF99FF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4" xfId="0" applyFill="1" applyBorder="1"/>
    <xf numFmtId="0" fontId="2" fillId="0" borderId="5" xfId="0" applyFon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/>
    <xf numFmtId="164" fontId="0" fillId="0" borderId="0" xfId="0" applyNumberFormat="1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2" xfId="0" applyFill="1" applyBorder="1"/>
    <xf numFmtId="0" fontId="0" fillId="0" borderId="13" xfId="0" applyFill="1" applyBorder="1"/>
    <xf numFmtId="164" fontId="0" fillId="0" borderId="13" xfId="0" applyNumberForma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164" fontId="0" fillId="0" borderId="25" xfId="0" applyNumberFormat="1" applyFill="1" applyBorder="1"/>
    <xf numFmtId="164" fontId="0" fillId="0" borderId="26" xfId="0" applyNumberFormat="1" applyFill="1" applyBorder="1"/>
    <xf numFmtId="0" fontId="0" fillId="0" borderId="25" xfId="0" applyFill="1" applyBorder="1" applyAlignment="1">
      <alignment horizontal="right"/>
    </xf>
    <xf numFmtId="164" fontId="0" fillId="0" borderId="27" xfId="0" applyNumberFormat="1" applyFill="1" applyBorder="1"/>
    <xf numFmtId="164" fontId="0" fillId="0" borderId="28" xfId="0" applyNumberFormat="1" applyFill="1" applyBorder="1"/>
    <xf numFmtId="164" fontId="0" fillId="0" borderId="29" xfId="0" applyNumberFormat="1" applyFill="1" applyBorder="1"/>
    <xf numFmtId="0" fontId="0" fillId="2" borderId="0" xfId="0" applyFill="1" applyBorder="1"/>
    <xf numFmtId="164" fontId="0" fillId="0" borderId="0" xfId="0" applyNumberFormat="1" applyFill="1"/>
    <xf numFmtId="0" fontId="0" fillId="0" borderId="10" xfId="0" applyFill="1" applyBorder="1"/>
    <xf numFmtId="0" fontId="0" fillId="0" borderId="26" xfId="0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2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104774</xdr:rowOff>
    </xdr:from>
    <xdr:to>
      <xdr:col>13</xdr:col>
      <xdr:colOff>695325</xdr:colOff>
      <xdr:row>22</xdr:row>
      <xdr:rowOff>142875</xdr:rowOff>
    </xdr:to>
    <xdr:sp macro="" textlink="">
      <xdr:nvSpPr>
        <xdr:cNvPr id="2" name="TextBox 1"/>
        <xdr:cNvSpPr txBox="1"/>
      </xdr:nvSpPr>
      <xdr:spPr>
        <a:xfrm>
          <a:off x="57150" y="1352549"/>
          <a:ext cx="9896475" cy="219075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74320" indent="-274320"/>
          <a:r>
            <a:rPr lang="en-US" sz="1100" b="1"/>
            <a:t>Example </a:t>
          </a:r>
          <a:r>
            <a:rPr lang="en-US" sz="1100" b="1" baseline="0"/>
            <a:t>extracting feldspar cation proportions from Domino-pix X Y results, system NASKCO</a:t>
          </a:r>
        </a:p>
        <a:p>
          <a:pPr marL="274320" indent="-274320"/>
          <a:r>
            <a:rPr lang="en-US" sz="1100"/>
            <a:t>The </a:t>
          </a:r>
          <a:r>
            <a:rPr lang="en-US" sz="1100">
              <a:solidFill>
                <a:srgbClr val="FF0000"/>
              </a:solidFill>
            </a:rPr>
            <a:t>red  box </a:t>
          </a:r>
          <a:r>
            <a:rPr lang="en-US" sz="1100"/>
            <a:t>shows site occupancies for the 3</a:t>
          </a:r>
          <a:r>
            <a:rPr lang="en-US" sz="1100" baseline="0"/>
            <a:t> end members that are for the PLc03 solution model.</a:t>
          </a:r>
        </a:p>
        <a:p>
          <a:pPr marL="274320" indent="-274320"/>
          <a:r>
            <a:rPr lang="en-US" sz="1100" baseline="0"/>
            <a:t>The </a:t>
          </a:r>
          <a:r>
            <a:rPr lang="en-US" sz="1100" baseline="0">
              <a:solidFill>
                <a:srgbClr val="00B050"/>
              </a:solidFill>
            </a:rPr>
            <a:t>green box </a:t>
          </a:r>
          <a:r>
            <a:rPr lang="en-US" sz="1100" baseline="0"/>
            <a:t>shows the number of each element in each of the end members, like the </a:t>
          </a:r>
          <a:r>
            <a:rPr lang="en-US" sz="1100" baseline="0">
              <a:solidFill>
                <a:srgbClr val="FF0000"/>
              </a:solidFill>
            </a:rPr>
            <a:t>red box </a:t>
          </a:r>
          <a:r>
            <a:rPr lang="en-US" sz="1100" baseline="0"/>
            <a:t>but expressed differently.</a:t>
          </a:r>
          <a:endParaRPr lang="en-US" sz="1100"/>
        </a:p>
        <a:p>
          <a:pPr marL="274320" indent="-274320"/>
          <a:r>
            <a:rPr lang="en-US" sz="1100"/>
            <a:t>The </a:t>
          </a:r>
          <a:r>
            <a:rPr lang="en-US" sz="1100">
              <a:solidFill>
                <a:srgbClr val="00B0F0"/>
              </a:solidFill>
            </a:rPr>
            <a:t>blue box </a:t>
          </a:r>
          <a:r>
            <a:rPr lang="en-US" sz="1100"/>
            <a:t>shows the results at grid point 20, at which two</a:t>
          </a:r>
          <a:r>
            <a:rPr lang="en-US" sz="1100" baseline="0"/>
            <a:t> feldspar phases were reported by Domino, which gives two examples to look at. Two feldspars at one grid point indicates a feldspar solvus.</a:t>
          </a:r>
          <a:endParaRPr lang="en-US" sz="1100"/>
        </a:p>
        <a:p>
          <a:endParaRPr lang="en-US" sz="1100"/>
        </a:p>
        <a:p>
          <a:r>
            <a:rPr lang="en-US" sz="1100"/>
            <a:t>The</a:t>
          </a:r>
          <a:r>
            <a:rPr lang="en-US" sz="1100" baseline="0"/>
            <a:t> phase formula calculations are done in the </a:t>
          </a:r>
          <a:r>
            <a:rPr lang="en-US" sz="1100" baseline="0">
              <a:solidFill>
                <a:srgbClr val="FF99FF"/>
              </a:solidFill>
            </a:rPr>
            <a:t>pink box</a:t>
          </a:r>
          <a:r>
            <a:rPr lang="en-US" sz="1100" baseline="0"/>
            <a:t>. Each element is simply the sum of the product of the calculated abundance of each end member (</a:t>
          </a:r>
          <a:r>
            <a:rPr lang="en-US" sz="1100" baseline="0">
              <a:solidFill>
                <a:srgbClr val="00B0F0"/>
              </a:solidFill>
            </a:rPr>
            <a:t>blue box</a:t>
          </a:r>
          <a:r>
            <a:rPr lang="en-US" sz="1100" baseline="0"/>
            <a:t>), and the number of that element per formula unit in each end member (</a:t>
          </a:r>
          <a:r>
            <a:rPr lang="en-US" sz="1100" baseline="0">
              <a:solidFill>
                <a:srgbClr val="FF0000"/>
              </a:solidFill>
            </a:rPr>
            <a:t>red</a:t>
          </a:r>
          <a:r>
            <a:rPr lang="en-US" sz="1100" baseline="0"/>
            <a:t> and </a:t>
          </a:r>
          <a:r>
            <a:rPr lang="en-US" sz="1100" baseline="0">
              <a:solidFill>
                <a:srgbClr val="00B050"/>
              </a:solidFill>
            </a:rPr>
            <a:t>green</a:t>
          </a:r>
          <a:r>
            <a:rPr lang="en-US" sz="1100" baseline="0"/>
            <a:t> boxes). For example Al = abh1*1 + an2*2 + san2*1. The number of Al in each end member is highlighted in yellow in the </a:t>
          </a:r>
          <a:r>
            <a:rPr lang="en-US" sz="1100" baseline="0">
              <a:solidFill>
                <a:srgbClr val="FF0000"/>
              </a:solidFill>
            </a:rPr>
            <a:t>red</a:t>
          </a:r>
          <a:r>
            <a:rPr lang="en-US" sz="1100" baseline="0"/>
            <a:t> and </a:t>
          </a:r>
          <a:r>
            <a:rPr lang="en-US" sz="1100" baseline="0">
              <a:solidFill>
                <a:srgbClr val="00B050"/>
              </a:solidFill>
            </a:rPr>
            <a:t>green</a:t>
          </a:r>
          <a:r>
            <a:rPr lang="en-US" sz="1100" baseline="0"/>
            <a:t> boxes. You can tell that this method works because Al and Si per formula unit, reported by Domino (</a:t>
          </a:r>
          <a:r>
            <a:rPr lang="en-US" sz="1100" baseline="0">
              <a:solidFill>
                <a:srgbClr val="00B0F0"/>
              </a:solidFill>
            </a:rPr>
            <a:t>blue box</a:t>
          </a:r>
          <a:r>
            <a:rPr lang="en-US" sz="1100" baseline="0"/>
            <a:t>), match those calculated here (</a:t>
          </a:r>
          <a:r>
            <a:rPr lang="en-US" sz="1100" baseline="0">
              <a:solidFill>
                <a:srgbClr val="FF99FF"/>
              </a:solidFill>
            </a:rPr>
            <a:t>pink box</a:t>
          </a:r>
          <a:r>
            <a:rPr lang="en-US" sz="1100" baseline="0"/>
            <a:t>). Notice that calculation of Al and Si from the Domino results (</a:t>
          </a:r>
          <a:r>
            <a:rPr lang="en-US" sz="1100" baseline="0">
              <a:solidFill>
                <a:srgbClr val="00B0F0"/>
              </a:solidFill>
            </a:rPr>
            <a:t>blue box</a:t>
          </a:r>
          <a:r>
            <a:rPr lang="en-US" sz="1100" baseline="0"/>
            <a:t>) is redundant, because the alkalis, Na, K, and Ca, give you all the compositional information you need: Al = 1 + Ca, Si = 3 - Ca. Also, the alkalis always sum to 1, so the three of them give you the end member proportions with no calculations at all.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H28" sqref="H28:I28"/>
    </sheetView>
  </sheetViews>
  <sheetFormatPr defaultRowHeight="12" x14ac:dyDescent="0.2"/>
  <cols>
    <col min="1" max="1" width="7" style="1" customWidth="1"/>
    <col min="2" max="3" width="5.83203125" style="1" customWidth="1"/>
    <col min="4" max="5" width="14.1640625" style="1" customWidth="1"/>
    <col min="6" max="6" width="15.83203125" style="1" customWidth="1"/>
    <col min="7" max="15" width="14.1640625" style="1" customWidth="1"/>
    <col min="16" max="20" width="10.6640625" style="1" bestFit="1" customWidth="1"/>
    <col min="21" max="21" width="11.6640625" style="1" bestFit="1" customWidth="1"/>
    <col min="22" max="22" width="15.83203125" style="1" customWidth="1"/>
    <col min="23" max="23" width="14.33203125" style="1" customWidth="1"/>
    <col min="24" max="16384" width="9.33203125" style="1"/>
  </cols>
  <sheetData>
    <row r="1" spans="1:22" x14ac:dyDescent="0.2">
      <c r="A1" s="4" t="s">
        <v>22</v>
      </c>
      <c r="B1" s="5"/>
      <c r="C1" s="5"/>
      <c r="D1" s="6"/>
      <c r="E1" s="6"/>
      <c r="F1" s="5" t="s">
        <v>23</v>
      </c>
      <c r="G1" s="7" t="s">
        <v>24</v>
      </c>
      <c r="H1" s="7" t="s">
        <v>25</v>
      </c>
      <c r="I1" s="8" t="s">
        <v>26</v>
      </c>
    </row>
    <row r="2" spans="1:22" x14ac:dyDescent="0.2">
      <c r="A2" s="9"/>
      <c r="B2" s="2"/>
      <c r="C2" s="2"/>
      <c r="D2" s="2"/>
      <c r="E2" s="2"/>
      <c r="F2" s="2" t="s">
        <v>0</v>
      </c>
      <c r="G2" s="3" t="s">
        <v>27</v>
      </c>
      <c r="H2" s="3" t="s">
        <v>28</v>
      </c>
      <c r="I2" s="10" t="s">
        <v>29</v>
      </c>
      <c r="J2" s="43"/>
    </row>
    <row r="3" spans="1:22" ht="12.75" thickBot="1" x14ac:dyDescent="0.25">
      <c r="A3" s="11"/>
      <c r="B3" s="12"/>
      <c r="C3" s="12"/>
      <c r="D3" s="12"/>
      <c r="E3" s="12"/>
      <c r="F3" s="12" t="s">
        <v>2</v>
      </c>
      <c r="G3" s="46" t="s">
        <v>30</v>
      </c>
      <c r="H3" s="46" t="s">
        <v>31</v>
      </c>
      <c r="I3" s="47" t="s">
        <v>30</v>
      </c>
    </row>
    <row r="4" spans="1:22" ht="12.75" thickBot="1" x14ac:dyDescent="0.25"/>
    <row r="5" spans="1:22" x14ac:dyDescent="0.2">
      <c r="A5" s="13" t="s">
        <v>3</v>
      </c>
      <c r="B5" s="14" t="s">
        <v>5</v>
      </c>
      <c r="C5" s="14" t="s">
        <v>4</v>
      </c>
      <c r="D5" s="44"/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33" t="s">
        <v>1</v>
      </c>
      <c r="K5" s="34" t="s">
        <v>6</v>
      </c>
      <c r="L5" s="34" t="s">
        <v>7</v>
      </c>
      <c r="M5" s="34" t="s">
        <v>21</v>
      </c>
      <c r="N5" s="34" t="s">
        <v>8</v>
      </c>
      <c r="O5" s="35" t="s">
        <v>32</v>
      </c>
    </row>
    <row r="6" spans="1:22" x14ac:dyDescent="0.2">
      <c r="A6" s="15">
        <v>20</v>
      </c>
      <c r="B6" s="2">
        <v>749.9999999999992</v>
      </c>
      <c r="C6" s="2">
        <v>2000</v>
      </c>
      <c r="D6" s="2"/>
      <c r="E6" s="16">
        <v>1.353232012696</v>
      </c>
      <c r="F6" s="16">
        <v>2.646767987304</v>
      </c>
      <c r="G6" s="16">
        <v>0.60333147549249999</v>
      </c>
      <c r="H6" s="16">
        <v>0.35323201269589999</v>
      </c>
      <c r="I6" s="16">
        <v>4.3436511811510002E-2</v>
      </c>
      <c r="J6" s="36">
        <f>G6</f>
        <v>0.60333147549249999</v>
      </c>
      <c r="K6" s="16">
        <f>G6*1+H6*2+I6*1</f>
        <v>1.3532320126958102</v>
      </c>
      <c r="L6" s="16">
        <f>G6*3+H6*2+I6*3</f>
        <v>2.6467679873038303</v>
      </c>
      <c r="M6" s="16">
        <f>I6</f>
        <v>4.3436511811510002E-2</v>
      </c>
      <c r="N6" s="16">
        <f>H6</f>
        <v>0.35323201269589999</v>
      </c>
      <c r="O6" s="37">
        <f>SUM(J6:N6)</f>
        <v>4.9999999999995506</v>
      </c>
      <c r="P6" s="1" t="s">
        <v>36</v>
      </c>
    </row>
    <row r="7" spans="1:22" x14ac:dyDescent="0.2">
      <c r="A7" s="17"/>
      <c r="B7" s="18"/>
      <c r="C7" s="18"/>
      <c r="D7" s="2"/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38"/>
      <c r="K7" s="18"/>
      <c r="L7" s="18"/>
      <c r="M7" s="18"/>
      <c r="N7" s="18"/>
      <c r="O7" s="45"/>
    </row>
    <row r="8" spans="1:22" ht="12.75" thickBot="1" x14ac:dyDescent="0.25">
      <c r="A8" s="20">
        <v>20</v>
      </c>
      <c r="B8" s="21">
        <v>750</v>
      </c>
      <c r="C8" s="21">
        <v>2000</v>
      </c>
      <c r="D8" s="21"/>
      <c r="E8" s="22">
        <v>1.013356392408</v>
      </c>
      <c r="F8" s="22">
        <v>2.9866436075920002</v>
      </c>
      <c r="G8" s="22">
        <v>0.26312838915249998</v>
      </c>
      <c r="H8" s="22">
        <v>1.335639240841E-2</v>
      </c>
      <c r="I8" s="22">
        <v>0.72351521843910005</v>
      </c>
      <c r="J8" s="39">
        <f>G8</f>
        <v>0.26312838915249998</v>
      </c>
      <c r="K8" s="40">
        <f>G8*1+H8*2+I8*1</f>
        <v>1.0133563924084199</v>
      </c>
      <c r="L8" s="40">
        <f>G8*3+H8*2+I8*3</f>
        <v>2.9866436075916201</v>
      </c>
      <c r="M8" s="40">
        <f>I8</f>
        <v>0.72351521843910005</v>
      </c>
      <c r="N8" s="40">
        <f>H8</f>
        <v>1.335639240841E-2</v>
      </c>
      <c r="O8" s="41">
        <f>SUM(J8:N8)</f>
        <v>5.0000000000000497</v>
      </c>
      <c r="P8" s="1" t="s">
        <v>37</v>
      </c>
    </row>
    <row r="9" spans="1:22" ht="12.75" thickBot="1" x14ac:dyDescent="0.25"/>
    <row r="10" spans="1:22" x14ac:dyDescent="0.2">
      <c r="O10" s="23" t="s">
        <v>10</v>
      </c>
      <c r="P10" s="24"/>
      <c r="Q10" s="24"/>
      <c r="R10" s="24"/>
      <c r="S10" s="24"/>
      <c r="T10" s="24"/>
      <c r="U10" s="25"/>
    </row>
    <row r="11" spans="1:22" x14ac:dyDescent="0.2">
      <c r="O11" s="26"/>
      <c r="P11" s="19" t="s">
        <v>1</v>
      </c>
      <c r="Q11" s="19" t="s">
        <v>6</v>
      </c>
      <c r="R11" s="19" t="s">
        <v>7</v>
      </c>
      <c r="S11" s="19" t="s">
        <v>21</v>
      </c>
      <c r="T11" s="19" t="s">
        <v>8</v>
      </c>
      <c r="U11" s="27" t="s">
        <v>9</v>
      </c>
    </row>
    <row r="12" spans="1:22" x14ac:dyDescent="0.2">
      <c r="O12" s="28" t="s">
        <v>24</v>
      </c>
      <c r="P12" s="2">
        <v>1</v>
      </c>
      <c r="Q12" s="42">
        <v>1</v>
      </c>
      <c r="R12" s="2">
        <v>3</v>
      </c>
      <c r="S12" s="2">
        <v>0</v>
      </c>
      <c r="T12" s="2">
        <v>0</v>
      </c>
      <c r="U12" s="29">
        <f>SUM(P12:T12)</f>
        <v>5</v>
      </c>
      <c r="V12" s="1" t="s">
        <v>33</v>
      </c>
    </row>
    <row r="13" spans="1:22" x14ac:dyDescent="0.2">
      <c r="O13" s="28" t="s">
        <v>25</v>
      </c>
      <c r="P13" s="2">
        <v>0</v>
      </c>
      <c r="Q13" s="42">
        <v>2</v>
      </c>
      <c r="R13" s="2">
        <v>2</v>
      </c>
      <c r="S13" s="2">
        <v>0</v>
      </c>
      <c r="T13" s="2">
        <v>1</v>
      </c>
      <c r="U13" s="29">
        <f>SUM(P13:T13)</f>
        <v>5</v>
      </c>
      <c r="V13" s="1" t="s">
        <v>34</v>
      </c>
    </row>
    <row r="14" spans="1:22" ht="12.75" thickBot="1" x14ac:dyDescent="0.25">
      <c r="O14" s="30" t="s">
        <v>26</v>
      </c>
      <c r="P14" s="31">
        <v>0</v>
      </c>
      <c r="Q14" s="48">
        <v>1</v>
      </c>
      <c r="R14" s="31">
        <v>3</v>
      </c>
      <c r="S14" s="31">
        <v>1</v>
      </c>
      <c r="T14" s="31">
        <v>0</v>
      </c>
      <c r="U14" s="32">
        <f>SUM(P14:T14)</f>
        <v>5</v>
      </c>
      <c r="V14" s="1" t="s">
        <v>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Kurt Hollocher</cp:lastModifiedBy>
  <dcterms:created xsi:type="dcterms:W3CDTF">2019-05-22T12:43:23Z</dcterms:created>
  <dcterms:modified xsi:type="dcterms:W3CDTF">2019-06-12T20:20:17Z</dcterms:modified>
</cp:coreProperties>
</file>